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50" yWindow="225" windowWidth="9540" windowHeight="10695"/>
  </bookViews>
  <sheets>
    <sheet name="2020" sheetId="3" r:id="rId1"/>
  </sheets>
  <externalReferences>
    <externalReference r:id="rId2"/>
  </externalReferences>
  <definedNames>
    <definedName name="_xlnm.Print_Area" localSheetId="0">'2020'!$A$1:$D$39</definedName>
  </definedNames>
  <calcPr calcId="125725"/>
</workbook>
</file>

<file path=xl/calcChain.xml><?xml version="1.0" encoding="utf-8"?>
<calcChain xmlns="http://schemas.openxmlformats.org/spreadsheetml/2006/main">
  <c r="D16" i="3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 s="1"/>
  <c r="D15" l="1"/>
  <c r="C33" l="1"/>
  <c r="C27"/>
  <c r="C38" l="1"/>
  <c r="C7"/>
  <c r="C13"/>
  <c r="C11" s="1"/>
  <c r="B36" l="1"/>
  <c r="B16"/>
  <c r="B15"/>
  <c r="C3"/>
  <c r="C41" l="1"/>
  <c r="D41" l="1"/>
  <c r="C39"/>
  <c r="C42" l="1"/>
</calcChain>
</file>

<file path=xl/sharedStrings.xml><?xml version="1.0" encoding="utf-8"?>
<sst xmlns="http://schemas.openxmlformats.org/spreadsheetml/2006/main" count="45" uniqueCount="43">
  <si>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</si>
  <si>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</si>
  <si>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</si>
  <si>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</si>
  <si>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</si>
  <si>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</si>
  <si>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</si>
  <si>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</si>
  <si>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</si>
  <si>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</si>
  <si>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</si>
  <si>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</si>
  <si>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</si>
  <si>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</si>
  <si>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</si>
  <si>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</si>
  <si>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</si>
  <si>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</si>
  <si>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</si>
  <si>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</si>
  <si>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</si>
  <si>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</si>
  <si>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</si>
  <si>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</si>
  <si>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</si>
  <si>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</si>
  <si>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</si>
  <si>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</si>
  <si>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</si>
  <si>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</si>
  <si>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</si>
  <si>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</si>
  <si>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</si>
  <si>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домофон</t>
  </si>
  <si>
    <t>Финансовый результат ОПЛАТЕ</t>
  </si>
  <si>
    <t>проведение праздников</t>
  </si>
  <si>
    <t>Вывоз и обслуживание экоконтейнера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</si>
  <si>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</si>
  <si>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 xml:space="preserve">  жилого многоквартирного   дома   по адресу:  г. Уфа,   ул. М. Горького  46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</si>
  <si>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</si>
  <si>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</si>
  <si>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</si>
  <si>
    <t>Проведение праздников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</si>
</sst>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0" fontId="4" fillId="0" borderId="4" xfId="1" applyFont="1" applyBorder="1" applyAlignment="1">
      <alignment horizontal="center" vertical="center" wrapText="1"/>
    </xf>
    <xf numFmtId="2" fontId="0" fillId="0" borderId="0" xfId="0" applyNumberFormat="1"/>
    <xf numFmtId="2" fontId="4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Q8">
            <v>764199.91</v>
          </cell>
        </row>
        <row r="37">
          <cell r="Q37">
            <v>3525680.3341626017</v>
          </cell>
          <cell r="R37">
            <v>21.212101344573291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25" zoomScaleNormal="100" zoomScaleSheetLayoutView="112" workbookViewId="0">
      <selection activeCell="D30" sqref="D30:D32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4" customFormat="1">
      <c r="A1" s="50" t="s">
        <v>39</v>
      </c>
      <c r="B1" s="50"/>
      <c r="C1" s="50"/>
      <c r="D1" s="50"/>
    </row>
    <row r="2" spans="1:7" s="4" customFormat="1">
      <c r="A2" s="51" t="s">
        <v>38</v>
      </c>
      <c r="B2" s="51"/>
      <c r="C2" s="51"/>
      <c r="D2" s="51"/>
    </row>
    <row r="3" spans="1:7" s="4" customFormat="1" ht="16.5" customHeight="1">
      <c r="A3" s="1" t="s">
        <v>13</v>
      </c>
      <c r="B3" s="1" t="s">
        <v>0</v>
      </c>
      <c r="C3" s="2">
        <f>C4+C5</f>
        <v>13850.9</v>
      </c>
      <c r="D3" s="3"/>
    </row>
    <row r="4" spans="1:7" s="4" customFormat="1" outlineLevel="1">
      <c r="A4" s="1" t="s">
        <v>18</v>
      </c>
      <c r="B4" s="1" t="s">
        <v>0</v>
      </c>
      <c r="C4" s="5">
        <v>13100.6</v>
      </c>
      <c r="D4" s="6"/>
    </row>
    <row r="5" spans="1:7" s="4" customFormat="1" ht="15.75" outlineLevel="1" thickBot="1">
      <c r="A5" s="7" t="s">
        <v>19</v>
      </c>
      <c r="B5" s="7"/>
      <c r="C5" s="8">
        <v>750.3</v>
      </c>
      <c r="D5" s="6"/>
    </row>
    <row r="6" spans="1:7" s="4" customFormat="1" ht="15.75" thickBot="1">
      <c r="A6" s="52" t="s">
        <v>40</v>
      </c>
      <c r="B6" s="53"/>
      <c r="C6" s="54">
        <v>195579.93</v>
      </c>
      <c r="D6" s="55"/>
    </row>
    <row r="7" spans="1:7" s="4" customFormat="1">
      <c r="A7" s="14" t="s">
        <v>21</v>
      </c>
      <c r="B7" s="14"/>
      <c r="C7" s="60">
        <f>SUM(C8:D10)</f>
        <v>1301979.43</v>
      </c>
      <c r="D7" s="61"/>
    </row>
    <row r="8" spans="1:7" s="4" customFormat="1">
      <c r="A8" s="11" t="s">
        <v>23</v>
      </c>
      <c r="B8" s="11"/>
      <c r="C8" s="58">
        <v>1110205.6299999999</v>
      </c>
      <c r="D8" s="59"/>
    </row>
    <row r="9" spans="1:7" s="4" customFormat="1">
      <c r="A9" s="11" t="s">
        <v>24</v>
      </c>
      <c r="B9" s="11"/>
      <c r="C9" s="58">
        <v>184573.8</v>
      </c>
      <c r="D9" s="59"/>
      <c r="F9" s="10"/>
    </row>
    <row r="10" spans="1:7" s="4" customFormat="1">
      <c r="A10" s="11" t="s">
        <v>26</v>
      </c>
      <c r="B10" s="11"/>
      <c r="C10" s="58">
        <v>7200</v>
      </c>
      <c r="D10" s="59"/>
      <c r="F10" s="10"/>
    </row>
    <row r="11" spans="1:7" s="4" customFormat="1">
      <c r="A11" s="20" t="s">
        <v>22</v>
      </c>
      <c r="B11" s="20"/>
      <c r="C11" s="62">
        <f>C12+C13</f>
        <v>1167153.45</v>
      </c>
      <c r="D11" s="63"/>
    </row>
    <row r="12" spans="1:7" s="4" customFormat="1">
      <c r="A12" s="17" t="s">
        <v>20</v>
      </c>
      <c r="B12" s="17"/>
      <c r="C12" s="56">
        <v>1006178.65</v>
      </c>
      <c r="D12" s="57"/>
    </row>
    <row r="13" spans="1:7" s="4" customFormat="1" ht="15.75" thickBot="1">
      <c r="A13" s="17" t="s">
        <v>25</v>
      </c>
      <c r="B13" s="17"/>
      <c r="C13" s="48">
        <f>C9-23599</f>
        <v>160974.79999999999</v>
      </c>
      <c r="D13" s="49"/>
    </row>
    <row r="14" spans="1:7" s="4" customFormat="1" ht="48" customHeight="1" thickBot="1">
      <c r="A14" s="15" t="s">
        <v>1</v>
      </c>
      <c r="B14" s="16" t="s">
        <v>2</v>
      </c>
      <c r="C14" s="39" t="s">
        <v>3</v>
      </c>
      <c r="D14" s="40" t="s">
        <v>4</v>
      </c>
    </row>
    <row r="15" spans="1:7" s="4" customFormat="1" ht="84.75" customHeight="1">
      <c r="A15" s="21" t="s">
        <v>41</v>
      </c>
      <c r="B15" s="22">
        <f>(1256909.51+1335249.15+1014341.04)/31495.9</f>
        <v>114.5069580485079</v>
      </c>
      <c r="C15" s="41">
        <v>867164.33</v>
      </c>
      <c r="D15" s="42">
        <f>C15/13850.9/12</f>
        <v>5.2172562192107854</v>
      </c>
      <c r="F15" s="9"/>
      <c r="G15" s="9"/>
    </row>
    <row r="16" spans="1:7" s="4" customFormat="1" ht="15.75" customHeight="1">
      <c r="A16" s="23" t="s">
        <v>5</v>
      </c>
      <c r="B16" s="24">
        <f>950000/142488.34</f>
        <v>6.667212208381402</v>
      </c>
      <c r="C16" s="41">
        <v>170446.9</v>
      </c>
      <c r="D16" s="42">
        <f t="shared" ref="D16:D37" si="0">C16/13850.9/12</f>
        <v>1.0254863101555374</v>
      </c>
      <c r="F16" s="9"/>
      <c r="G16" s="9"/>
    </row>
    <row r="17" spans="1:10" s="4" customFormat="1" ht="12.75" customHeight="1">
      <c r="A17" s="23" t="s">
        <v>27</v>
      </c>
      <c r="B17" s="25"/>
      <c r="C17" s="41"/>
      <c r="D17" s="42">
        <f t="shared" si="0"/>
        <v>0</v>
      </c>
      <c r="F17" s="10"/>
      <c r="G17" s="9"/>
    </row>
    <row r="18" spans="1:10" s="4" customFormat="1" ht="16.5" customHeight="1">
      <c r="A18" s="23" t="s">
        <v>6</v>
      </c>
      <c r="B18" s="25"/>
      <c r="C18" s="43">
        <v>179951</v>
      </c>
      <c r="D18" s="42">
        <f t="shared" si="0"/>
        <v>1.0826673116307726</v>
      </c>
    </row>
    <row r="19" spans="1:10" s="4" customFormat="1" ht="21" customHeight="1">
      <c r="A19" s="26" t="s">
        <v>7</v>
      </c>
      <c r="B19" s="19"/>
      <c r="C19" s="44">
        <v>104243.68</v>
      </c>
      <c r="D19" s="42">
        <f t="shared" si="0"/>
        <v>0.62717753599645742</v>
      </c>
      <c r="G19" s="9"/>
    </row>
    <row r="20" spans="1:10" s="4" customFormat="1" ht="18.75" customHeight="1">
      <c r="A20" s="27" t="s">
        <v>28</v>
      </c>
      <c r="B20" s="28"/>
      <c r="C20" s="43"/>
      <c r="D20" s="42">
        <f t="shared" si="0"/>
        <v>0</v>
      </c>
      <c r="G20" s="9"/>
    </row>
    <row r="21" spans="1:10" s="4" customFormat="1" ht="17.25" customHeight="1">
      <c r="A21" s="23" t="s">
        <v>16</v>
      </c>
      <c r="B21" s="25"/>
      <c r="C21" s="43">
        <v>25521</v>
      </c>
      <c r="D21" s="42">
        <f t="shared" si="0"/>
        <v>0.15354597896165592</v>
      </c>
    </row>
    <row r="22" spans="1:10" s="4" customFormat="1" ht="24" customHeight="1">
      <c r="A22" s="23" t="s">
        <v>8</v>
      </c>
      <c r="B22" s="19"/>
      <c r="C22" s="44">
        <v>477351.17</v>
      </c>
      <c r="D22" s="42">
        <f t="shared" si="0"/>
        <v>2.8719624115881763</v>
      </c>
    </row>
    <row r="23" spans="1:10" s="4" customFormat="1" ht="18" customHeight="1">
      <c r="A23" s="23" t="s">
        <v>9</v>
      </c>
      <c r="B23" s="19"/>
      <c r="C23" s="44">
        <v>294172.2</v>
      </c>
      <c r="D23" s="42">
        <f t="shared" si="0"/>
        <v>1.7698741598018903</v>
      </c>
    </row>
    <row r="24" spans="1:10" s="4" customFormat="1" ht="15.75" customHeight="1">
      <c r="A24" s="23" t="s">
        <v>29</v>
      </c>
      <c r="B24" s="25"/>
      <c r="C24" s="43">
        <v>74450</v>
      </c>
      <c r="D24" s="42">
        <f t="shared" si="0"/>
        <v>0.44792516491106477</v>
      </c>
    </row>
    <row r="25" spans="1:10" s="12" customFormat="1" ht="18.75" customHeight="1">
      <c r="A25" s="23" t="s">
        <v>10</v>
      </c>
      <c r="B25" s="25"/>
      <c r="C25" s="43">
        <v>13754</v>
      </c>
      <c r="D25" s="42">
        <f t="shared" si="0"/>
        <v>8.2750338726484685E-2</v>
      </c>
      <c r="G25" s="13"/>
    </row>
    <row r="26" spans="1:10" s="4" customFormat="1" ht="15.75" customHeight="1">
      <c r="A26" s="23" t="s">
        <v>11</v>
      </c>
      <c r="B26" s="25"/>
      <c r="C26" s="43">
        <v>1378</v>
      </c>
      <c r="D26" s="42">
        <f t="shared" si="0"/>
        <v>8.2906766587971421E-3</v>
      </c>
    </row>
    <row r="27" spans="1:10" s="4" customFormat="1">
      <c r="A27" s="37" t="s">
        <v>36</v>
      </c>
      <c r="B27" s="25"/>
      <c r="C27" s="45">
        <f>'[1]свод 2019 для жителей'!$Q$23</f>
        <v>0</v>
      </c>
      <c r="D27" s="42">
        <f t="shared" si="0"/>
        <v>0</v>
      </c>
      <c r="G27" s="9"/>
    </row>
    <row r="28" spans="1:10" s="4" customFormat="1">
      <c r="A28" s="29" t="s">
        <v>12</v>
      </c>
      <c r="B28" s="25"/>
      <c r="C28" s="45">
        <v>396014.64</v>
      </c>
      <c r="D28" s="42">
        <f t="shared" si="0"/>
        <v>2.3826047404861779</v>
      </c>
      <c r="E28" s="4" t="s">
        <v>17</v>
      </c>
    </row>
    <row r="29" spans="1:10" ht="54">
      <c r="A29" s="29" t="s">
        <v>37</v>
      </c>
      <c r="B29" s="25"/>
      <c r="C29" s="45">
        <v>732184.18</v>
      </c>
      <c r="D29" s="42">
        <f t="shared" si="0"/>
        <v>4.4051540573777404</v>
      </c>
      <c r="E29" s="4"/>
      <c r="F29" s="4"/>
      <c r="G29" s="4"/>
      <c r="H29" s="4"/>
      <c r="I29" s="4"/>
      <c r="J29" s="4"/>
    </row>
    <row r="30" spans="1:10" ht="15.75">
      <c r="A30" s="18" t="s">
        <v>30</v>
      </c>
      <c r="B30" s="19"/>
      <c r="C30" s="46">
        <v>121901.19</v>
      </c>
      <c r="D30" s="42">
        <f t="shared" si="0"/>
        <v>0.73341317170725373</v>
      </c>
      <c r="E30" s="4"/>
      <c r="F30" s="4"/>
      <c r="G30" s="9"/>
      <c r="H30" s="4"/>
      <c r="I30" s="4"/>
      <c r="J30" s="4"/>
    </row>
    <row r="31" spans="1:10" ht="15.75">
      <c r="A31" s="18" t="s">
        <v>31</v>
      </c>
      <c r="B31" s="19"/>
      <c r="C31" s="46">
        <v>35536.78</v>
      </c>
      <c r="D31" s="42">
        <f t="shared" si="0"/>
        <v>0.21380548075094999</v>
      </c>
      <c r="E31" s="4"/>
      <c r="F31" s="4"/>
      <c r="G31" s="4"/>
      <c r="H31" s="4"/>
      <c r="I31" s="4"/>
      <c r="J31" s="4"/>
    </row>
    <row r="32" spans="1:10" ht="15.75">
      <c r="A32" s="18" t="s">
        <v>32</v>
      </c>
      <c r="B32" s="19"/>
      <c r="C32" s="46">
        <v>33923.49</v>
      </c>
      <c r="D32" s="42">
        <f t="shared" si="0"/>
        <v>0.20409919211025998</v>
      </c>
      <c r="E32" s="4"/>
      <c r="F32" s="4"/>
      <c r="G32" s="4"/>
      <c r="H32" s="4"/>
      <c r="I32" s="4"/>
      <c r="J32" s="4"/>
    </row>
    <row r="33" spans="1:10" s="4" customFormat="1" ht="15.75" hidden="1">
      <c r="A33" s="18" t="s">
        <v>35</v>
      </c>
      <c r="B33" s="19"/>
      <c r="C33" s="46">
        <f>'[1]свод 2019 для жителей'!$Q$25</f>
        <v>0</v>
      </c>
      <c r="D33" s="42">
        <f t="shared" si="0"/>
        <v>0</v>
      </c>
    </row>
    <row r="34" spans="1:10" hidden="1">
      <c r="A34" s="30" t="s">
        <v>33</v>
      </c>
      <c r="B34" s="19"/>
      <c r="C34" s="47"/>
      <c r="D34" s="42">
        <f t="shared" si="0"/>
        <v>0</v>
      </c>
      <c r="E34" s="4"/>
      <c r="F34" s="4"/>
      <c r="G34" s="4"/>
      <c r="H34" s="4"/>
      <c r="I34" s="4"/>
      <c r="J34" s="4"/>
    </row>
    <row r="35" spans="1:10">
      <c r="A35" s="30" t="s">
        <v>42</v>
      </c>
      <c r="B35" s="19"/>
      <c r="C35" s="47">
        <v>2680</v>
      </c>
      <c r="D35" s="42">
        <f t="shared" si="0"/>
        <v>1.6124102645556127E-2</v>
      </c>
      <c r="E35" s="4"/>
      <c r="F35" s="4"/>
      <c r="G35" s="4"/>
      <c r="H35" s="4"/>
      <c r="I35" s="4"/>
      <c r="J35" s="4"/>
    </row>
    <row r="36" spans="1:10">
      <c r="A36" s="30" t="s">
        <v>14</v>
      </c>
      <c r="B36" s="31">
        <f>(62185.74+38994.76)/142488.34</f>
        <v>0.71009669984224677</v>
      </c>
      <c r="C36" s="47">
        <v>51086.32</v>
      </c>
      <c r="D36" s="42">
        <f t="shared" si="0"/>
        <v>0.30735860726258463</v>
      </c>
      <c r="E36" s="4"/>
      <c r="F36" s="4"/>
      <c r="G36" s="4"/>
      <c r="H36" s="4"/>
      <c r="I36" s="4"/>
      <c r="J36" s="4"/>
    </row>
    <row r="37" spans="1:10" ht="15.75" thickBot="1">
      <c r="A37" s="30" t="s">
        <v>15</v>
      </c>
      <c r="B37" s="19"/>
      <c r="C37" s="47">
        <v>240207.09</v>
      </c>
      <c r="D37" s="42">
        <f t="shared" si="0"/>
        <v>1.445195438563559</v>
      </c>
      <c r="E37" s="4"/>
      <c r="F37" s="4"/>
      <c r="G37" s="4"/>
      <c r="H37" s="4"/>
      <c r="I37" s="4"/>
      <c r="J37" s="4"/>
    </row>
    <row r="38" spans="1:10">
      <c r="A38" s="32" t="s">
        <v>13</v>
      </c>
      <c r="B38" s="33"/>
      <c r="C38" s="34">
        <f>SUM(C15:C37)</f>
        <v>3821965.9699999997</v>
      </c>
      <c r="D38" s="34">
        <f>SUM(D15:D37)</f>
        <v>22.994690898545702</v>
      </c>
      <c r="E38" s="4"/>
      <c r="F38" s="4"/>
      <c r="G38" s="4"/>
      <c r="H38" s="4"/>
      <c r="I38" s="4"/>
      <c r="J38" s="4"/>
    </row>
    <row r="39" spans="1:10" ht="23.25" customHeight="1">
      <c r="A39" s="35" t="s">
        <v>34</v>
      </c>
      <c r="B39" s="35"/>
      <c r="C39" s="36">
        <f>C6-C11+C38</f>
        <v>2850392.4499999997</v>
      </c>
      <c r="D39" s="36"/>
      <c r="E39" s="4"/>
      <c r="F39" s="4"/>
      <c r="G39" s="4"/>
      <c r="H39" s="4"/>
      <c r="I39" s="4"/>
      <c r="J39" s="4"/>
    </row>
    <row r="41" spans="1:10" hidden="1">
      <c r="C41" s="38">
        <f>'[1]свод 2019 для жителей'!$Q$37</f>
        <v>3525680.3341626017</v>
      </c>
      <c r="D41" s="38">
        <f>'[1]свод 2019 для жителей'!$R$37</f>
        <v>21.212101344573291</v>
      </c>
    </row>
    <row r="42" spans="1:10" hidden="1">
      <c r="C42" s="38">
        <f>C38-C41</f>
        <v>296285.635837398</v>
      </c>
    </row>
    <row r="43" spans="1:10" hidden="1"/>
    <row r="44" spans="1:10" hidden="1"/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2021-04-22T07:03:57Z</dcterms:modified>
</cp:coreProperties>
</file>