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6" r:id="rId1"/>
  </sheets>
  <definedNames>
    <definedName name="_xlnm.Print_Area" localSheetId="0">'2021'!$A$1:$G$31</definedName>
  </definedNames>
  <calcPr calcId="125725"/>
</workbook>
</file>

<file path=xl/calcChain.xml><?xml version="1.0" encoding="utf-8"?>
<calcChain xmlns="http://schemas.openxmlformats.org/spreadsheetml/2006/main">
  <c r="E27" i="6"/>
  <c r="E29"/>
  <c r="E25"/>
  <c r="E24"/>
  <c r="E21"/>
  <c r="E20"/>
  <c r="E18"/>
  <c r="E14"/>
  <c r="E13"/>
  <c r="E15"/>
  <c r="E17"/>
  <c r="E19"/>
  <c r="E22"/>
  <c r="E23"/>
  <c r="E26"/>
  <c r="E28"/>
  <c r="D10"/>
  <c r="D9" l="1"/>
  <c r="D8" s="1"/>
  <c r="D28" s="1"/>
  <c r="C29"/>
  <c r="D17"/>
  <c r="D15"/>
  <c r="D26"/>
  <c r="D25"/>
  <c r="C24"/>
  <c r="D24" s="1"/>
  <c r="D21"/>
  <c r="D19"/>
  <c r="C14"/>
  <c r="D14" s="1"/>
  <c r="D18" l="1"/>
  <c r="D29"/>
  <c r="D27"/>
  <c r="D13"/>
  <c r="D12"/>
  <c r="E12" s="1"/>
  <c r="E30" s="1"/>
  <c r="D3"/>
  <c r="D30" l="1"/>
  <c r="F30" l="1"/>
</calcChain>
</file>

<file path=xl/sharedStrings.xml><?xml version="1.0" encoding="utf-8"?>
<sst xmlns="http://schemas.openxmlformats.org/spreadsheetml/2006/main" count="59" uniqueCount="40">
  <si>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</si>
  <si>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</si>
  <si>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</si>
  <si>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</si>
  <si>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</si>
  <si>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</si>
  <si>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</si>
  <si>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</si>
  <si>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</si>
  <si>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</si>
  <si>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</si>
  <si>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</si>
  <si>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</si>
  <si>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</si>
  <si>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</si>
  <si>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</si>
  <si>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</si>
  <si>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</si>
  <si>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Планируемый доход</t>
  </si>
  <si>
    <t>общедомовая площадь</t>
  </si>
  <si>
    <t xml:space="preserve">Доходы от содержания общего имущества, </t>
  </si>
  <si>
    <t>Жилых квартир</t>
  </si>
  <si>
    <t>Нежилые помещения</t>
  </si>
  <si>
    <t xml:space="preserve">  жилого многоквартирного   дома   по адресу:  г. Уфа,   ул.Максима Горького, дом 56</t>
  </si>
  <si>
    <t>Содержание и ремонт домовых приборов учета</t>
  </si>
  <si>
    <t>по еркц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</si>
  <si>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</si>
  <si>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</si>
  <si>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</si>
  <si>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</si>
  <si>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</si>
  <si>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Обследование вентканалов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</si>
  <si>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</si>
  <si>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</si>
  <si>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</si>
  <si>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  обслуживание лифтов    услуги ООО"Лифтсервис-"                                        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</si>
  <si>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</si>
  <si>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Услуги ЕРКЦ</t>
  </si>
  <si>
    <t>Планируемая cмета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</si>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</sst>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8" fillId="0" borderId="13" xfId="0" applyFont="1" applyFill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/>
    </xf>
    <xf numFmtId="2" fontId="13" fillId="0" borderId="0" xfId="1" applyNumberFormat="1" applyFont="1" applyAlignment="1">
      <alignment horizontal="right"/>
    </xf>
    <xf numFmtId="2" fontId="0" fillId="0" borderId="0" xfId="0" applyNumberFormat="1"/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4" fontId="1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/>
    <xf numFmtId="0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1" applyFont="1" applyFill="1"/>
    <xf numFmtId="2" fontId="7" fillId="0" borderId="0" xfId="0" applyNumberFormat="1" applyFont="1" applyFill="1" applyAlignment="1">
      <alignment horizontal="right"/>
    </xf>
    <xf numFmtId="2" fontId="2" fillId="0" borderId="0" xfId="1" applyNumberFormat="1" applyFont="1" applyFill="1"/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topLeftCell="A20" zoomScaleNormal="100" zoomScaleSheetLayoutView="90" workbookViewId="0">
      <selection activeCell="C13" sqref="C13"/>
    </sheetView>
  </sheetViews>
  <sheetFormatPr defaultRowHeight="15" outlineLevelRow="1"/>
  <cols>
    <col min="1" max="1" width="65" customWidth="1"/>
    <col min="2" max="2" width="5.140625" customWidth="1"/>
    <col min="3" max="3" width="6.42578125" customWidth="1"/>
    <col min="4" max="4" width="10.28515625" customWidth="1"/>
    <col min="5" max="5" width="8.42578125" customWidth="1"/>
    <col min="6" max="6" width="9.85546875" hidden="1" customWidth="1"/>
    <col min="7" max="7" width="0" hidden="1" customWidth="1"/>
    <col min="12" max="12" width="9" customWidth="1"/>
  </cols>
  <sheetData>
    <row r="1" spans="1:7">
      <c r="A1" s="57" t="s">
        <v>38</v>
      </c>
      <c r="B1" s="57"/>
      <c r="C1" s="57"/>
      <c r="D1" s="57"/>
      <c r="E1" s="57"/>
    </row>
    <row r="2" spans="1:7" ht="20.25" customHeight="1">
      <c r="A2" s="58" t="s">
        <v>23</v>
      </c>
      <c r="B2" s="58"/>
      <c r="C2" s="58"/>
      <c r="D2" s="58"/>
      <c r="E2" s="58"/>
    </row>
    <row r="3" spans="1:7" ht="17.25" customHeight="1" thickBot="1">
      <c r="A3" s="34" t="s">
        <v>12</v>
      </c>
      <c r="B3" s="34" t="s">
        <v>1</v>
      </c>
      <c r="C3" s="34"/>
      <c r="D3" s="35">
        <f>D4+D5</f>
        <v>9117.84</v>
      </c>
      <c r="E3" s="17"/>
    </row>
    <row r="4" spans="1:7" hidden="1" outlineLevel="1">
      <c r="A4" s="46" t="s">
        <v>0</v>
      </c>
      <c r="B4" s="46" t="s">
        <v>1</v>
      </c>
      <c r="C4" s="46"/>
      <c r="D4" s="47">
        <v>8270.94</v>
      </c>
      <c r="E4" s="18"/>
      <c r="F4" t="s">
        <v>25</v>
      </c>
    </row>
    <row r="5" spans="1:7" hidden="1" outlineLevel="1">
      <c r="A5" s="46" t="s">
        <v>2</v>
      </c>
      <c r="B5" s="46" t="s">
        <v>1</v>
      </c>
      <c r="C5" s="46"/>
      <c r="D5" s="48">
        <v>846.9</v>
      </c>
      <c r="E5" s="19"/>
    </row>
    <row r="6" spans="1:7" ht="15.75" hidden="1" outlineLevel="1" thickBot="1">
      <c r="A6" s="46" t="s">
        <v>19</v>
      </c>
      <c r="B6" s="46" t="s">
        <v>1</v>
      </c>
      <c r="C6" s="46"/>
      <c r="D6" s="48">
        <v>2124.5</v>
      </c>
      <c r="E6" s="19"/>
    </row>
    <row r="7" spans="1:7" ht="15.75" collapsed="1" thickBot="1">
      <c r="A7" s="59" t="s">
        <v>18</v>
      </c>
      <c r="B7" s="60"/>
      <c r="C7" s="20"/>
      <c r="D7" s="61" t="s">
        <v>11</v>
      </c>
      <c r="E7" s="62"/>
    </row>
    <row r="8" spans="1:7" ht="15.75" thickBot="1">
      <c r="A8" s="63" t="s">
        <v>20</v>
      </c>
      <c r="B8" s="64"/>
      <c r="C8" s="37"/>
      <c r="D8" s="65">
        <f>D9+D10</f>
        <v>2242988.64</v>
      </c>
      <c r="E8" s="66"/>
    </row>
    <row r="9" spans="1:7" hidden="1">
      <c r="A9" s="49" t="s">
        <v>21</v>
      </c>
      <c r="B9" s="50"/>
      <c r="C9" s="37"/>
      <c r="D9" s="51">
        <f>D4*20.5*12</f>
        <v>2034651.2400000002</v>
      </c>
      <c r="E9" s="52"/>
    </row>
    <row r="10" spans="1:7" ht="15.75" hidden="1" thickBot="1">
      <c r="A10" s="53" t="s">
        <v>22</v>
      </c>
      <c r="B10" s="54"/>
      <c r="C10" s="38"/>
      <c r="D10" s="55">
        <f>D5*20.5*12</f>
        <v>208337.40000000002</v>
      </c>
      <c r="E10" s="56"/>
    </row>
    <row r="11" spans="1:7" ht="42.75" customHeight="1" thickBot="1">
      <c r="A11" s="21" t="s">
        <v>3</v>
      </c>
      <c r="B11" s="2" t="s">
        <v>4</v>
      </c>
      <c r="C11" s="22" t="s">
        <v>15</v>
      </c>
      <c r="D11" s="23" t="s">
        <v>5</v>
      </c>
      <c r="E11" s="32" t="s">
        <v>6</v>
      </c>
      <c r="G11" t="s">
        <v>27</v>
      </c>
    </row>
    <row r="12" spans="1:7" ht="81" customHeight="1">
      <c r="A12" s="1" t="s">
        <v>39</v>
      </c>
      <c r="B12" s="45"/>
      <c r="C12" s="30">
        <v>39960</v>
      </c>
      <c r="D12" s="27">
        <f>C12*12</f>
        <v>479520</v>
      </c>
      <c r="E12" s="28">
        <f>D12/D3/12</f>
        <v>4.3826169355900086</v>
      </c>
      <c r="G12" s="36">
        <v>3.0909577325901476</v>
      </c>
    </row>
    <row r="13" spans="1:7" ht="32.25" customHeight="1">
      <c r="A13" s="1" t="s">
        <v>28</v>
      </c>
      <c r="B13" s="5" t="s">
        <v>7</v>
      </c>
      <c r="C13" s="29">
        <v>4181.17</v>
      </c>
      <c r="D13" s="6">
        <f>C13*12</f>
        <v>50174.04</v>
      </c>
      <c r="E13" s="7">
        <f>D13/D3/12</f>
        <v>0.45857023154606796</v>
      </c>
      <c r="G13" s="36">
        <v>0.46222531268862471</v>
      </c>
    </row>
    <row r="14" spans="1:7" ht="24" customHeight="1">
      <c r="A14" s="1" t="s">
        <v>29</v>
      </c>
      <c r="B14" s="5" t="s">
        <v>7</v>
      </c>
      <c r="C14" s="24">
        <f>45</f>
        <v>45</v>
      </c>
      <c r="D14" s="8">
        <f>C14*175*12</f>
        <v>94500</v>
      </c>
      <c r="E14" s="7">
        <f>D14/D3/12</f>
        <v>0.86369140059487781</v>
      </c>
      <c r="G14" s="36">
        <v>0.87057554163617346</v>
      </c>
    </row>
    <row r="15" spans="1:7" ht="22.5" customHeight="1">
      <c r="A15" s="9" t="s">
        <v>30</v>
      </c>
      <c r="B15" s="5" t="s">
        <v>7</v>
      </c>
      <c r="C15" s="25">
        <v>8510</v>
      </c>
      <c r="D15" s="10">
        <f>C15*6</f>
        <v>51060</v>
      </c>
      <c r="E15" s="7">
        <f>D15/D3/12</f>
        <v>0.46666754406745459</v>
      </c>
      <c r="G15" s="36">
        <v>0.47038716567135469</v>
      </c>
    </row>
    <row r="16" spans="1:7" ht="22.5" customHeight="1">
      <c r="A16" s="39" t="s">
        <v>24</v>
      </c>
      <c r="B16" s="5" t="s">
        <v>7</v>
      </c>
      <c r="C16" s="25"/>
      <c r="D16" s="10"/>
      <c r="E16" s="7"/>
    </row>
    <row r="17" spans="1:7" ht="15.75" customHeight="1">
      <c r="A17" s="1" t="s">
        <v>31</v>
      </c>
      <c r="B17" s="5" t="s">
        <v>7</v>
      </c>
      <c r="C17" s="24"/>
      <c r="D17" s="8">
        <f>45*175*2</f>
        <v>15750</v>
      </c>
      <c r="E17" s="7">
        <f>D17/D3/12</f>
        <v>0.14394856676581294</v>
      </c>
      <c r="G17" s="36">
        <v>0.14509592360602894</v>
      </c>
    </row>
    <row r="18" spans="1:7" ht="39.75" customHeight="1">
      <c r="A18" s="1" t="s">
        <v>32</v>
      </c>
      <c r="B18" s="5" t="s">
        <v>7</v>
      </c>
      <c r="C18" s="25">
        <v>21660</v>
      </c>
      <c r="D18" s="8">
        <f>C18*12</f>
        <v>259920</v>
      </c>
      <c r="E18" s="7">
        <f>D18/D3/12</f>
        <v>2.3755626332552446</v>
      </c>
      <c r="F18" s="41"/>
      <c r="G18" s="43">
        <v>2.6188075357819058</v>
      </c>
    </row>
    <row r="19" spans="1:7" ht="27.75" customHeight="1">
      <c r="A19" s="1" t="s">
        <v>33</v>
      </c>
      <c r="B19" s="5" t="s">
        <v>7</v>
      </c>
      <c r="C19" s="25">
        <v>18840</v>
      </c>
      <c r="D19" s="8">
        <f>C19*12</f>
        <v>226080</v>
      </c>
      <c r="E19" s="7">
        <f>D19/D3/12</f>
        <v>2.0662788555184122</v>
      </c>
      <c r="F19" s="41"/>
      <c r="G19" s="36">
        <v>2.0827483434191123</v>
      </c>
    </row>
    <row r="20" spans="1:7" ht="23.25" customHeight="1">
      <c r="A20" s="1" t="s">
        <v>34</v>
      </c>
      <c r="B20" s="5" t="s">
        <v>7</v>
      </c>
      <c r="C20" s="25"/>
      <c r="D20" s="8">
        <v>132841.84</v>
      </c>
      <c r="E20" s="7">
        <f>D20/D3/12</f>
        <v>1.2141201571132345</v>
      </c>
      <c r="F20" s="41"/>
      <c r="G20" s="36">
        <v>1.223797426560274</v>
      </c>
    </row>
    <row r="21" spans="1:7" ht="28.5" customHeight="1">
      <c r="A21" s="1" t="s">
        <v>17</v>
      </c>
      <c r="B21" s="5" t="s">
        <v>7</v>
      </c>
      <c r="C21" s="25">
        <v>1200</v>
      </c>
      <c r="D21" s="8">
        <f>1200*12</f>
        <v>14400</v>
      </c>
      <c r="E21" s="7">
        <f>D21/D3/12</f>
        <v>0.13161011818588614</v>
      </c>
      <c r="F21" s="41"/>
      <c r="G21" s="36">
        <v>0.13265913015408357</v>
      </c>
    </row>
    <row r="22" spans="1:7" ht="15" customHeight="1">
      <c r="A22" s="1" t="s">
        <v>14</v>
      </c>
      <c r="B22" s="5" t="s">
        <v>7</v>
      </c>
      <c r="C22" s="25"/>
      <c r="D22" s="8">
        <v>0</v>
      </c>
      <c r="E22" s="7">
        <f>D22/D3/12</f>
        <v>0</v>
      </c>
      <c r="F22" s="41"/>
      <c r="G22" s="36">
        <v>0</v>
      </c>
    </row>
    <row r="23" spans="1:7" ht="17.25" customHeight="1">
      <c r="A23" s="1" t="s">
        <v>8</v>
      </c>
      <c r="B23" s="5" t="s">
        <v>7</v>
      </c>
      <c r="C23" s="25"/>
      <c r="D23" s="8">
        <v>5000</v>
      </c>
      <c r="E23" s="7">
        <f>D23/D3/12</f>
        <v>4.5697957703432684E-2</v>
      </c>
      <c r="F23" s="41"/>
      <c r="G23" s="36">
        <v>4.606219797016791E-2</v>
      </c>
    </row>
    <row r="24" spans="1:7" ht="19.5" customHeight="1">
      <c r="A24" s="1" t="s">
        <v>35</v>
      </c>
      <c r="B24" s="5" t="s">
        <v>7</v>
      </c>
      <c r="C24" s="25">
        <f>17700</f>
        <v>17700</v>
      </c>
      <c r="D24" s="8">
        <f>C24*12</f>
        <v>212400</v>
      </c>
      <c r="E24" s="7">
        <f>D24/12/D3</f>
        <v>1.9412492432418205</v>
      </c>
      <c r="F24" s="41"/>
      <c r="G24" s="36">
        <v>2.1400227785475412</v>
      </c>
    </row>
    <row r="25" spans="1:7" ht="14.25" customHeight="1">
      <c r="A25" s="1" t="s">
        <v>13</v>
      </c>
      <c r="B25" s="5"/>
      <c r="C25" s="25">
        <v>2000</v>
      </c>
      <c r="D25" s="8">
        <f>C25*5</f>
        <v>10000</v>
      </c>
      <c r="E25" s="7">
        <f>D25/12/D4</f>
        <v>0.10075436810487481</v>
      </c>
      <c r="F25" s="41"/>
      <c r="G25" s="36">
        <v>0.10075436810487481</v>
      </c>
    </row>
    <row r="26" spans="1:7" ht="17.25" customHeight="1">
      <c r="A26" s="1" t="s">
        <v>16</v>
      </c>
      <c r="B26" s="5" t="s">
        <v>7</v>
      </c>
      <c r="C26" s="25">
        <v>3500</v>
      </c>
      <c r="D26" s="6">
        <f>C26*5</f>
        <v>17500</v>
      </c>
      <c r="E26" s="7">
        <f>D26/D4/12</f>
        <v>0.17632014418353092</v>
      </c>
      <c r="F26" s="41"/>
      <c r="G26" s="36">
        <v>0.17632014418353092</v>
      </c>
    </row>
    <row r="27" spans="1:7" ht="41.25" customHeight="1">
      <c r="A27" s="11" t="s">
        <v>36</v>
      </c>
      <c r="B27" s="3" t="s">
        <v>7</v>
      </c>
      <c r="C27" s="31">
        <v>30884</v>
      </c>
      <c r="D27" s="13">
        <f>C27*12</f>
        <v>370608</v>
      </c>
      <c r="E27" s="12">
        <f>D27/D3/12</f>
        <v>3.3872057417107562</v>
      </c>
      <c r="F27" s="41"/>
      <c r="G27" s="36">
        <v>4.5196965643496272</v>
      </c>
    </row>
    <row r="28" spans="1:7" ht="17.25" customHeight="1">
      <c r="A28" s="14" t="s">
        <v>10</v>
      </c>
      <c r="B28" s="3" t="s">
        <v>7</v>
      </c>
      <c r="C28" s="31"/>
      <c r="D28" s="15">
        <f>D8*3%+57000</f>
        <v>124289.65919999999</v>
      </c>
      <c r="E28" s="12">
        <f>D28/D3/12</f>
        <v>1.1359567178191325</v>
      </c>
      <c r="F28" s="41">
        <v>20.5</v>
      </c>
      <c r="G28" s="36">
        <v>0.20384687525103898</v>
      </c>
    </row>
    <row r="29" spans="1:7" ht="17.25" customHeight="1" thickBot="1">
      <c r="A29" s="11" t="s">
        <v>37</v>
      </c>
      <c r="B29" s="3" t="s">
        <v>7</v>
      </c>
      <c r="C29" s="26">
        <f>70*175</f>
        <v>12250</v>
      </c>
      <c r="D29" s="13">
        <f>C29*12</f>
        <v>147000</v>
      </c>
      <c r="E29" s="12">
        <f>D29/D3/12</f>
        <v>1.3435199564809208</v>
      </c>
      <c r="F29" s="41" t="s">
        <v>26</v>
      </c>
      <c r="G29" s="36">
        <v>1.4810892111416598</v>
      </c>
    </row>
    <row r="30" spans="1:7" ht="21" customHeight="1">
      <c r="A30" s="44" t="s">
        <v>9</v>
      </c>
      <c r="B30" s="4" t="s">
        <v>7</v>
      </c>
      <c r="C30" s="4"/>
      <c r="D30" s="16">
        <f>SUM(D12:D29)</f>
        <v>2211043.5392</v>
      </c>
      <c r="E30" s="16">
        <f>SUM(E12:E29)</f>
        <v>20.233770571881468</v>
      </c>
      <c r="F30" s="42" t="e">
        <f>E30-#REF!-#REF!-#REF!-#REF!</f>
        <v>#REF!</v>
      </c>
      <c r="G30" s="36">
        <v>27.779608323526439</v>
      </c>
    </row>
    <row r="31" spans="1:7" ht="18.75">
      <c r="A31" s="33"/>
      <c r="B31" s="33"/>
      <c r="C31" s="33"/>
      <c r="D31" s="40"/>
      <c r="E31" s="33"/>
    </row>
  </sheetData>
  <mergeCells count="10">
    <mergeCell ref="A9:B9"/>
    <mergeCell ref="D9:E9"/>
    <mergeCell ref="A10:B10"/>
    <mergeCell ref="D10:E10"/>
    <mergeCell ref="A1:E1"/>
    <mergeCell ref="A2:E2"/>
    <mergeCell ref="A7:B7"/>
    <mergeCell ref="D7:E7"/>
    <mergeCell ref="A8:B8"/>
    <mergeCell ref="D8:E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2020-04-20T04:55:08Z</cp:lastPrinted>
  <dcterms:created xsi:type="dcterms:W3CDTF">2014-04-15T07:29:16Z</dcterms:created>
  <dcterms:modified xsi:type="dcterms:W3CDTF">2021-04-22T11:54:27Z</dcterms:modified>
</cp:coreProperties>
</file>