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 tabRatio="373"/>
  </bookViews>
  <sheets>
    <sheet name="2020" sheetId="3" r:id="rId1"/>
  </sheets>
  <definedNames>
    <definedName name="_xlnm.Print_Area" localSheetId="0">'2020'!$A$1:$D$37</definedName>
  </definedNames>
  <calcPr calcId="125725"/>
</workbook>
</file>

<file path=xl/calcChain.xml><?xml version="1.0" encoding="utf-8"?>
<calcChain xmlns="http://schemas.openxmlformats.org/spreadsheetml/2006/main">
  <c r="D35" i="3"/>
  <c r="D18"/>
  <c r="D16"/>
  <c r="D17"/>
  <c r="D19"/>
  <c r="D20"/>
  <c r="D21"/>
  <c r="D22"/>
  <c r="D23"/>
  <c r="D24"/>
  <c r="D25"/>
  <c r="D26"/>
  <c r="D27"/>
  <c r="D28"/>
  <c r="D29"/>
  <c r="D30"/>
  <c r="D31"/>
  <c r="D32"/>
  <c r="D33"/>
  <c r="D34"/>
  <c r="D15"/>
  <c r="C7"/>
  <c r="C9"/>
  <c r="C8"/>
  <c r="C36"/>
  <c r="B34" l="1"/>
  <c r="B16"/>
  <c r="B15"/>
  <c r="C3"/>
  <c r="D36" l="1"/>
  <c r="C11"/>
  <c r="C37" s="1"/>
</calcChain>
</file>

<file path=xl/sharedStrings.xml><?xml version="1.0" encoding="utf-8"?>
<sst xmlns="http://schemas.openxmlformats.org/spreadsheetml/2006/main" count="44" uniqueCount="41">
  <si>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</si>
  <si>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</si>
  <si>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</si>
  <si>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</si>
  <si>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</si>
  <si>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</si>
  <si>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</si>
  <si>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</si>
  <si>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</si>
  <si>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</si>
  <si>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</si>
  <si>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</si>
  <si>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</si>
  <si>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</si>
  <si>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</si>
  <si>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</si>
  <si>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</si>
  <si>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услуги.)                                                                                                       </t>
  </si>
  <si>
    <t xml:space="preserve"> </t>
  </si>
  <si>
    <t>Квартиры</t>
  </si>
  <si>
    <t>Офисы</t>
  </si>
  <si>
    <t xml:space="preserve">оплата </t>
  </si>
  <si>
    <t>Начислено всего</t>
  </si>
  <si>
    <t>Оплата Всего</t>
  </si>
  <si>
    <t>жители</t>
  </si>
  <si>
    <t>офисы</t>
  </si>
  <si>
    <t>оплата ОФИСЫ</t>
  </si>
  <si>
    <t>размещение оборудования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</si>
  <si>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</si>
  <si>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</si>
  <si>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</si>
  <si>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</si>
  <si>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</si>
  <si>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</si>
  <si>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Финансовый результат ОПЛАТЕ</t>
  </si>
  <si>
    <t>проведение праздников</t>
  </si>
  <si>
    <t xml:space="preserve">  жилого многоквартирного   дома   по адресу:  г. Уфа,   ул.Комсомольская 111</t>
  </si>
  <si>
    <t xml:space="preserve">Вывоз и обслуживание экоконтейнера </t>
  </si>
  <si>
    <t>Отчет по содержанию и ремонту общего имущества за 2020 год</t>
  </si>
  <si>
    <t>Задолженность статье содержание за 2019г</t>
  </si>
  <si>
    <t xml:space="preserve">Содержание и  ремонт  внутридомового инженерного  оборудования и конструктивных элементов многоквартирного  дома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</si>
</sst>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2" borderId="0" xfId="1" applyFont="1" applyFill="1"/>
    <xf numFmtId="2" fontId="2" fillId="2" borderId="0" xfId="1" applyNumberFormat="1" applyFont="1" applyFill="1" applyAlignment="1">
      <alignment horizontal="right"/>
    </xf>
    <xf numFmtId="0" fontId="6" fillId="2" borderId="0" xfId="1" applyFont="1" applyFill="1" applyAlignment="1">
      <alignment horizontal="center"/>
    </xf>
    <xf numFmtId="0" fontId="0" fillId="2" borderId="0" xfId="0" applyFill="1"/>
    <xf numFmtId="2" fontId="12" fillId="2" borderId="0" xfId="0" applyNumberFormat="1" applyFont="1" applyFill="1" applyAlignment="1">
      <alignment horizontal="right"/>
    </xf>
    <xf numFmtId="0" fontId="5" fillId="2" borderId="0" xfId="1" applyFont="1" applyFill="1"/>
    <xf numFmtId="0" fontId="7" fillId="2" borderId="0" xfId="1" applyFont="1" applyFill="1"/>
    <xf numFmtId="2" fontId="2" fillId="2" borderId="0" xfId="1" applyNumberFormat="1" applyFont="1" applyFill="1"/>
    <xf numFmtId="2" fontId="4" fillId="2" borderId="7" xfId="1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4" fontId="0" fillId="2" borderId="0" xfId="0" applyNumberFormat="1" applyFill="1"/>
    <xf numFmtId="0" fontId="13" fillId="2" borderId="1" xfId="0" applyFont="1" applyFill="1" applyBorder="1" applyAlignment="1">
      <alignment horizontal="center" wrapText="1"/>
    </xf>
    <xf numFmtId="0" fontId="15" fillId="2" borderId="0" xfId="0" applyFont="1" applyFill="1"/>
    <xf numFmtId="2" fontId="15" fillId="2" borderId="0" xfId="0" applyNumberFormat="1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2" fontId="17" fillId="2" borderId="2" xfId="1" applyNumberFormat="1" applyFont="1" applyFill="1" applyBorder="1" applyAlignment="1">
      <alignment horizontal="center" vertical="center"/>
    </xf>
    <xf numFmtId="4" fontId="9" fillId="2" borderId="2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2" fontId="9" fillId="2" borderId="2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/>
    </xf>
    <xf numFmtId="164" fontId="8" fillId="2" borderId="22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2" fontId="6" fillId="2" borderId="25" xfId="1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2" fontId="18" fillId="2" borderId="1" xfId="0" applyNumberFormat="1" applyFont="1" applyFill="1" applyBorder="1"/>
    <xf numFmtId="2" fontId="0" fillId="0" borderId="0" xfId="0" applyNumberFormat="1"/>
    <xf numFmtId="0" fontId="4" fillId="0" borderId="4" xfId="1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center" wrapText="1"/>
    </xf>
    <xf numFmtId="4" fontId="11" fillId="2" borderId="17" xfId="0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7" fillId="2" borderId="12" xfId="1" applyNumberFormat="1" applyFont="1" applyFill="1" applyBorder="1" applyAlignment="1">
      <alignment horizontal="center"/>
    </xf>
    <xf numFmtId="4" fontId="7" fillId="2" borderId="13" xfId="1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 wrapText="1"/>
    </xf>
    <xf numFmtId="4" fontId="11" fillId="2" borderId="18" xfId="0" applyNumberFormat="1" applyFont="1" applyFill="1" applyBorder="1" applyAlignment="1">
      <alignment horizontal="center" wrapText="1"/>
    </xf>
    <xf numFmtId="4" fontId="14" fillId="2" borderId="9" xfId="1" applyNumberFormat="1" applyFont="1" applyFill="1" applyBorder="1" applyAlignment="1">
      <alignment horizontal="center"/>
    </xf>
    <xf numFmtId="4" fontId="14" fillId="2" borderId="10" xfId="1" applyNumberFormat="1" applyFont="1" applyFill="1" applyBorder="1" applyAlignment="1">
      <alignment horizontal="center"/>
    </xf>
    <xf numFmtId="4" fontId="7" fillId="2" borderId="19" xfId="1" applyNumberFormat="1" applyFont="1" applyFill="1" applyBorder="1" applyAlignment="1">
      <alignment horizontal="center"/>
    </xf>
    <xf numFmtId="4" fontId="7" fillId="2" borderId="20" xfId="1" applyNumberFormat="1" applyFont="1" applyFill="1" applyBorder="1" applyAlignment="1">
      <alignment horizontal="center"/>
    </xf>
    <xf numFmtId="4" fontId="7" fillId="2" borderId="9" xfId="1" applyNumberFormat="1" applyFont="1" applyFill="1" applyBorder="1" applyAlignment="1">
      <alignment horizontal="center"/>
    </xf>
    <xf numFmtId="4" fontId="7" fillId="2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25" zoomScale="120" zoomScaleNormal="120" zoomScaleSheetLayoutView="93" workbookViewId="0">
      <selection activeCell="D30" sqref="D30:D32"/>
    </sheetView>
  </sheetViews>
  <sheetFormatPr defaultRowHeight="15" outlineLevelRow="1"/>
  <cols>
    <col min="1" max="1" width="66.5703125" customWidth="1"/>
    <col min="2" max="2" width="0.140625" customWidth="1"/>
    <col min="3" max="3" width="12.5703125" customWidth="1"/>
    <col min="4" max="4" width="12.42578125" customWidth="1"/>
    <col min="6" max="6" width="10.5703125" bestFit="1" customWidth="1"/>
    <col min="7" max="7" width="10.5703125" customWidth="1"/>
    <col min="8" max="8" width="10.42578125" customWidth="1"/>
    <col min="9" max="10" width="9.5703125" bestFit="1" customWidth="1"/>
  </cols>
  <sheetData>
    <row r="1" spans="1:7" s="4" customFormat="1">
      <c r="A1" s="50" t="s">
        <v>38</v>
      </c>
      <c r="B1" s="50"/>
      <c r="C1" s="50"/>
      <c r="D1" s="50"/>
    </row>
    <row r="2" spans="1:7" s="4" customFormat="1">
      <c r="A2" s="51" t="s">
        <v>36</v>
      </c>
      <c r="B2" s="51"/>
      <c r="C2" s="51"/>
      <c r="D2" s="51"/>
    </row>
    <row r="3" spans="1:7" s="4" customFormat="1" ht="16.5" customHeight="1">
      <c r="A3" s="1" t="s">
        <v>13</v>
      </c>
      <c r="B3" s="1" t="s">
        <v>0</v>
      </c>
      <c r="C3" s="2">
        <f>C4+C5</f>
        <v>8128.5</v>
      </c>
      <c r="D3" s="3"/>
    </row>
    <row r="4" spans="1:7" s="4" customFormat="1" outlineLevel="1">
      <c r="A4" s="1" t="s">
        <v>19</v>
      </c>
      <c r="B4" s="1" t="s">
        <v>0</v>
      </c>
      <c r="C4" s="5">
        <v>7562</v>
      </c>
      <c r="D4" s="6"/>
    </row>
    <row r="5" spans="1:7" s="4" customFormat="1" ht="15.75" outlineLevel="1" thickBot="1">
      <c r="A5" s="7" t="s">
        <v>20</v>
      </c>
      <c r="B5" s="7" t="s">
        <v>0</v>
      </c>
      <c r="C5" s="8">
        <v>566.5</v>
      </c>
      <c r="D5" s="6"/>
    </row>
    <row r="6" spans="1:7" s="4" customFormat="1" ht="15.75" thickBot="1">
      <c r="A6" s="52" t="s">
        <v>39</v>
      </c>
      <c r="B6" s="53"/>
      <c r="C6" s="54">
        <v>44378.980000000214</v>
      </c>
      <c r="D6" s="55"/>
    </row>
    <row r="7" spans="1:7" s="4" customFormat="1">
      <c r="A7" s="15" t="s">
        <v>22</v>
      </c>
      <c r="B7" s="15"/>
      <c r="C7" s="60">
        <f>SUM(C8:D10)</f>
        <v>1840842.12</v>
      </c>
      <c r="D7" s="61"/>
    </row>
    <row r="8" spans="1:7" s="4" customFormat="1">
      <c r="A8" s="12" t="s">
        <v>24</v>
      </c>
      <c r="B8" s="12"/>
      <c r="C8" s="58">
        <f>C4*18.86*12</f>
        <v>1711431.84</v>
      </c>
      <c r="D8" s="59"/>
    </row>
    <row r="9" spans="1:7" s="4" customFormat="1">
      <c r="A9" s="12" t="s">
        <v>25</v>
      </c>
      <c r="B9" s="12"/>
      <c r="C9" s="58">
        <f>C5*18.86*12</f>
        <v>128210.28</v>
      </c>
      <c r="D9" s="59"/>
      <c r="F9" s="11"/>
    </row>
    <row r="10" spans="1:7" s="4" customFormat="1">
      <c r="A10" s="12" t="s">
        <v>27</v>
      </c>
      <c r="B10" s="12"/>
      <c r="C10" s="58">
        <v>1200</v>
      </c>
      <c r="D10" s="59"/>
      <c r="F10" s="11"/>
    </row>
    <row r="11" spans="1:7" s="4" customFormat="1">
      <c r="A11" s="23" t="s">
        <v>23</v>
      </c>
      <c r="B11" s="23"/>
      <c r="C11" s="62">
        <f>C12+C13</f>
        <v>1729422.06</v>
      </c>
      <c r="D11" s="63"/>
    </row>
    <row r="12" spans="1:7" s="4" customFormat="1">
      <c r="A12" s="18" t="s">
        <v>21</v>
      </c>
      <c r="B12" s="18"/>
      <c r="C12" s="56">
        <v>1619067.95</v>
      </c>
      <c r="D12" s="57"/>
    </row>
    <row r="13" spans="1:7" s="4" customFormat="1" ht="15.75" thickBot="1">
      <c r="A13" s="18" t="s">
        <v>26</v>
      </c>
      <c r="B13" s="18"/>
      <c r="C13" s="48">
        <v>110354.11</v>
      </c>
      <c r="D13" s="49"/>
    </row>
    <row r="14" spans="1:7" s="4" customFormat="1" ht="48" customHeight="1" thickBot="1">
      <c r="A14" s="16" t="s">
        <v>1</v>
      </c>
      <c r="B14" s="17" t="s">
        <v>2</v>
      </c>
      <c r="C14" s="9" t="s">
        <v>3</v>
      </c>
      <c r="D14" s="24" t="s">
        <v>4</v>
      </c>
    </row>
    <row r="15" spans="1:7" s="4" customFormat="1" ht="72.75" customHeight="1">
      <c r="A15" s="25" t="s">
        <v>40</v>
      </c>
      <c r="B15" s="26">
        <f>(1256909.51+1335249.15+1014341.04)/31495.9</f>
        <v>114.5069580485079</v>
      </c>
      <c r="C15" s="27">
        <v>497585.74</v>
      </c>
      <c r="D15" s="22">
        <f>C15/8128.5/12</f>
        <v>5.1012460273523201</v>
      </c>
      <c r="F15" s="10"/>
      <c r="G15" s="10"/>
    </row>
    <row r="16" spans="1:7" s="4" customFormat="1" ht="15.75" customHeight="1">
      <c r="A16" s="28" t="s">
        <v>5</v>
      </c>
      <c r="B16" s="29">
        <f>950000/142488.34</f>
        <v>6.667212208381402</v>
      </c>
      <c r="C16" s="30">
        <v>51554.95</v>
      </c>
      <c r="D16" s="22">
        <f t="shared" ref="D16:D34" si="0">C16/8128.5/12</f>
        <v>0.5285410387320334</v>
      </c>
      <c r="F16" s="10"/>
      <c r="G16" s="10"/>
    </row>
    <row r="17" spans="1:10" s="4" customFormat="1" ht="12.75" customHeight="1">
      <c r="A17" s="28" t="s">
        <v>28</v>
      </c>
      <c r="B17" s="31"/>
      <c r="C17" s="30">
        <v>0</v>
      </c>
      <c r="D17" s="22">
        <f t="shared" si="0"/>
        <v>0</v>
      </c>
      <c r="F17" s="11"/>
      <c r="G17" s="10"/>
    </row>
    <row r="18" spans="1:10" s="4" customFormat="1" ht="16.5" customHeight="1">
      <c r="A18" s="28" t="s">
        <v>6</v>
      </c>
      <c r="B18" s="31"/>
      <c r="C18" s="30">
        <v>78170</v>
      </c>
      <c r="D18" s="22">
        <f>C18/7562/12</f>
        <v>0.86143436480648861</v>
      </c>
    </row>
    <row r="19" spans="1:10" s="4" customFormat="1" ht="21" customHeight="1">
      <c r="A19" s="32" t="s">
        <v>7</v>
      </c>
      <c r="B19" s="20"/>
      <c r="C19" s="33">
        <v>98010</v>
      </c>
      <c r="D19" s="22">
        <f t="shared" si="0"/>
        <v>1.004797933198007</v>
      </c>
      <c r="G19" s="10"/>
    </row>
    <row r="20" spans="1:10" s="4" customFormat="1" ht="18.75" customHeight="1">
      <c r="A20" s="34" t="s">
        <v>29</v>
      </c>
      <c r="B20" s="35"/>
      <c r="C20" s="30">
        <v>34900</v>
      </c>
      <c r="D20" s="22">
        <f t="shared" si="0"/>
        <v>0.3577945910479588</v>
      </c>
      <c r="G20" s="10"/>
    </row>
    <row r="21" spans="1:10" s="4" customFormat="1" ht="17.25" customHeight="1">
      <c r="A21" s="28" t="s">
        <v>16</v>
      </c>
      <c r="B21" s="31"/>
      <c r="C21" s="30">
        <v>26338.84</v>
      </c>
      <c r="D21" s="22">
        <f t="shared" si="0"/>
        <v>0.2700256299850321</v>
      </c>
    </row>
    <row r="22" spans="1:10" s="4" customFormat="1" ht="24" customHeight="1">
      <c r="A22" s="28" t="s">
        <v>8</v>
      </c>
      <c r="B22" s="20"/>
      <c r="C22" s="33">
        <v>222440</v>
      </c>
      <c r="D22" s="22">
        <f t="shared" si="0"/>
        <v>2.2804535482151276</v>
      </c>
    </row>
    <row r="23" spans="1:10" s="4" customFormat="1" ht="18" customHeight="1">
      <c r="A23" s="28" t="s">
        <v>9</v>
      </c>
      <c r="B23" s="20"/>
      <c r="C23" s="33">
        <v>164940</v>
      </c>
      <c r="D23" s="22">
        <f t="shared" si="0"/>
        <v>1.6909638924770869</v>
      </c>
    </row>
    <row r="24" spans="1:10" s="4" customFormat="1" ht="15.75" customHeight="1">
      <c r="A24" s="28" t="s">
        <v>30</v>
      </c>
      <c r="B24" s="31"/>
      <c r="C24" s="30">
        <v>167717</v>
      </c>
      <c r="D24" s="22">
        <f t="shared" si="0"/>
        <v>1.719433679850731</v>
      </c>
    </row>
    <row r="25" spans="1:10" s="13" customFormat="1" ht="18.75" customHeight="1">
      <c r="A25" s="28" t="s">
        <v>10</v>
      </c>
      <c r="B25" s="31"/>
      <c r="C25" s="30">
        <v>15600</v>
      </c>
      <c r="D25" s="22">
        <f t="shared" si="0"/>
        <v>0.15993110660023374</v>
      </c>
      <c r="G25" s="14"/>
    </row>
    <row r="26" spans="1:10" s="4" customFormat="1" ht="15.75" customHeight="1">
      <c r="A26" s="28" t="s">
        <v>11</v>
      </c>
      <c r="B26" s="31"/>
      <c r="C26" s="30">
        <v>1490</v>
      </c>
      <c r="D26" s="22">
        <f t="shared" si="0"/>
        <v>1.5275471079124891E-2</v>
      </c>
    </row>
    <row r="27" spans="1:10" s="4" customFormat="1">
      <c r="A27" s="47" t="s">
        <v>37</v>
      </c>
      <c r="B27" s="31"/>
      <c r="C27" s="37">
        <v>17911.8</v>
      </c>
      <c r="D27" s="22">
        <f t="shared" si="0"/>
        <v>0.18363166635910685</v>
      </c>
      <c r="G27" s="10"/>
    </row>
    <row r="28" spans="1:10" s="4" customFormat="1">
      <c r="A28" s="36" t="s">
        <v>12</v>
      </c>
      <c r="B28" s="31"/>
      <c r="C28" s="37">
        <v>388978.56</v>
      </c>
      <c r="D28" s="22">
        <f t="shared" si="0"/>
        <v>3.9878058682413733</v>
      </c>
      <c r="E28" s="4" t="s">
        <v>18</v>
      </c>
    </row>
    <row r="29" spans="1:10" ht="54">
      <c r="A29" s="36" t="s">
        <v>17</v>
      </c>
      <c r="B29" s="31"/>
      <c r="C29" s="37">
        <v>417943.18</v>
      </c>
      <c r="D29" s="22">
        <f t="shared" si="0"/>
        <v>4.2847509790654277</v>
      </c>
      <c r="E29" s="4"/>
      <c r="F29" s="4"/>
      <c r="G29" s="4"/>
      <c r="H29" s="4"/>
      <c r="I29" s="4"/>
      <c r="J29" s="4"/>
    </row>
    <row r="30" spans="1:10" ht="15.75">
      <c r="A30" s="19" t="s">
        <v>31</v>
      </c>
      <c r="B30" s="20"/>
      <c r="C30" s="21">
        <v>136313.21</v>
      </c>
      <c r="D30" s="22">
        <f t="shared" si="0"/>
        <v>1.3974822127903879</v>
      </c>
      <c r="E30" s="4"/>
      <c r="F30" s="4"/>
      <c r="G30" s="10"/>
      <c r="H30" s="4"/>
      <c r="I30" s="4"/>
      <c r="J30" s="4"/>
    </row>
    <row r="31" spans="1:10" ht="15.75">
      <c r="A31" s="19" t="s">
        <v>32</v>
      </c>
      <c r="B31" s="20"/>
      <c r="C31" s="21">
        <v>116490.97</v>
      </c>
      <c r="D31" s="22">
        <f t="shared" si="0"/>
        <v>1.1942647269893996</v>
      </c>
      <c r="E31" s="4"/>
      <c r="F31" s="4"/>
      <c r="G31" s="4"/>
      <c r="H31" s="4"/>
      <c r="I31" s="4"/>
      <c r="J31" s="4"/>
    </row>
    <row r="32" spans="1:10" ht="15.75">
      <c r="A32" s="19" t="s">
        <v>33</v>
      </c>
      <c r="B32" s="20"/>
      <c r="C32" s="21">
        <v>83679.240000000005</v>
      </c>
      <c r="D32" s="22">
        <f t="shared" si="0"/>
        <v>0.85787906747862464</v>
      </c>
      <c r="E32" s="4"/>
      <c r="F32" s="4"/>
      <c r="G32" s="4"/>
      <c r="H32" s="4"/>
      <c r="I32" s="4"/>
      <c r="J32" s="4"/>
    </row>
    <row r="33" spans="1:10" s="4" customFormat="1" ht="15.75">
      <c r="A33" s="19" t="s">
        <v>35</v>
      </c>
      <c r="B33" s="20"/>
      <c r="C33" s="21">
        <v>9980</v>
      </c>
      <c r="D33" s="22">
        <f t="shared" si="0"/>
        <v>0.10231490024809825</v>
      </c>
    </row>
    <row r="34" spans="1:10">
      <c r="A34" s="38" t="s">
        <v>14</v>
      </c>
      <c r="B34" s="40">
        <f>(62185.74+38994.76)/142488.34</f>
        <v>0.71009669984224677</v>
      </c>
      <c r="C34" s="39">
        <v>26026.16</v>
      </c>
      <c r="D34" s="22">
        <f t="shared" si="0"/>
        <v>0.26682003649709868</v>
      </c>
      <c r="E34" s="4"/>
      <c r="F34" s="4"/>
      <c r="G34" s="4"/>
      <c r="H34" s="4"/>
      <c r="I34" s="4"/>
      <c r="J34" s="4"/>
    </row>
    <row r="35" spans="1:10" ht="15.75" thickBot="1">
      <c r="A35" s="38" t="s">
        <v>15</v>
      </c>
      <c r="B35" s="20"/>
      <c r="C35" s="39">
        <v>118256.07</v>
      </c>
      <c r="D35" s="22">
        <f>C35/75625/12</f>
        <v>0.13030971900826446</v>
      </c>
      <c r="E35" s="4"/>
      <c r="F35" s="4"/>
      <c r="G35" s="4"/>
      <c r="H35" s="4"/>
      <c r="I35" s="4"/>
      <c r="J35" s="4"/>
    </row>
    <row r="36" spans="1:10">
      <c r="A36" s="41" t="s">
        <v>13</v>
      </c>
      <c r="B36" s="42"/>
      <c r="C36" s="43">
        <f>SUM(C15:C35)</f>
        <v>2674325.7200000002</v>
      </c>
      <c r="D36" s="43">
        <f>SUM(D15:D35)</f>
        <v>26.395156460021923</v>
      </c>
      <c r="E36" s="4"/>
      <c r="F36" s="4"/>
      <c r="G36" s="4"/>
      <c r="H36" s="4"/>
      <c r="I36" s="4"/>
      <c r="J36" s="4"/>
    </row>
    <row r="37" spans="1:10" ht="23.25" customHeight="1">
      <c r="A37" s="44" t="s">
        <v>34</v>
      </c>
      <c r="B37" s="44"/>
      <c r="C37" s="45">
        <f>C6-C11+C36</f>
        <v>989282.64000000036</v>
      </c>
      <c r="D37" s="45"/>
      <c r="E37" s="4"/>
      <c r="F37" s="4"/>
      <c r="G37" s="4"/>
      <c r="H37" s="4"/>
      <c r="I37" s="4"/>
      <c r="J37" s="4"/>
    </row>
    <row r="38" spans="1:10">
      <c r="C38" s="46"/>
      <c r="D38" s="46"/>
    </row>
  </sheetData>
  <mergeCells count="11">
    <mergeCell ref="C13:D13"/>
    <mergeCell ref="A1:D1"/>
    <mergeCell ref="A2:D2"/>
    <mergeCell ref="A6:B6"/>
    <mergeCell ref="C6:D6"/>
    <mergeCell ref="C12:D12"/>
    <mergeCell ref="C9:D9"/>
    <mergeCell ref="C7:D7"/>
    <mergeCell ref="C11:D11"/>
    <mergeCell ref="C8:D8"/>
    <mergeCell ref="C10:D10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2021-04-26T09:17:32Z</cp:lastPrinted>
  <dcterms:created xsi:type="dcterms:W3CDTF">2014-04-15T07:29:16Z</dcterms:created>
  <dcterms:modified xsi:type="dcterms:W3CDTF">2021-04-26T10:20:33Z</dcterms:modified>
</cp:coreProperties>
</file>