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16" i="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 s="1"/>
  <c r="D35"/>
  <c r="D15"/>
  <c r="C36"/>
  <c r="C7" l="1"/>
  <c r="C13" l="1"/>
  <c r="C11" s="1"/>
  <c r="B34" l="1"/>
  <c r="C37"/>
  <c r="B16"/>
  <c r="B15"/>
  <c r="C3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<sst xmlns="http://schemas.openxmlformats.org/spreadsheetml/2006/main" count="44" uniqueCount="41">
  <si>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</si>
  <si>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</si>
  <si>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</si>
  <si>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</si>
  <si>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</si>
  <si>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</si>
  <si>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</si>
  <si>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</si>
  <si>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</si>
  <si>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</si>
  <si>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</si>
  <si>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</si>
  <si>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</si>
  <si>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</si>
  <si>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</si>
  <si>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</si>
  <si>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</si>
  <si>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</si>
  <si>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</si>
  <si>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</si>
  <si>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</si>
  <si>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</si>
  <si>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</si>
  <si>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</si>
  <si>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</si>
  <si>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</si>
  <si>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</si>
  <si>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</si>
  <si>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</si>
  <si>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</si>
  <si>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</si>
  <si>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</si>
  <si>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</si>
  <si>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</si>
  <si>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</si>
  <si>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ул.Максима Горького 56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</si>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</sst>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0" fontId="4" fillId="0" borderId="4" xfId="1" applyFont="1" applyBorder="1" applyAlignment="1">
      <alignment horizontal="center" vertical="center" wrapText="1"/>
    </xf>
    <xf numFmtId="2" fontId="0" fillId="0" borderId="0" xfId="0" applyNumberFormat="1"/>
    <xf numFmtId="2" fontId="2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5" fillId="0" borderId="0" xfId="1" applyFont="1" applyFill="1"/>
    <xf numFmtId="2" fontId="2" fillId="0" borderId="0" xfId="1" applyNumberFormat="1" applyFont="1" applyFill="1"/>
    <xf numFmtId="4" fontId="4" fillId="0" borderId="7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7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4" fontId="11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0" borderId="12" xfId="1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center" wrapText="1"/>
    </xf>
    <xf numFmtId="4" fontId="14" fillId="0" borderId="9" xfId="1" applyNumberFormat="1" applyFont="1" applyFill="1" applyBorder="1" applyAlignment="1">
      <alignment horizontal="center"/>
    </xf>
    <xf numFmtId="4" fontId="14" fillId="0" borderId="10" xfId="1" applyNumberFormat="1" applyFont="1" applyFill="1" applyBorder="1" applyAlignment="1">
      <alignment horizontal="center"/>
    </xf>
    <xf numFmtId="4" fontId="7" fillId="0" borderId="19" xfId="1" applyNumberFormat="1" applyFont="1" applyFill="1" applyBorder="1" applyAlignment="1">
      <alignment horizontal="center"/>
    </xf>
    <xf numFmtId="4" fontId="7" fillId="0" borderId="20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zoomScaleSheetLayoutView="110" workbookViewId="0">
      <selection activeCell="C9" sqref="C9:D9"/>
    </sheetView>
  </sheetViews>
  <sheetFormatPr defaultRowHeight="15" outlineLevelRow="1"/>
  <cols>
    <col min="1" max="1" width="66.5703125" customWidth="1"/>
    <col min="2" max="2" width="0.140625" customWidth="1"/>
    <col min="3" max="3" width="12.5703125" style="50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3" t="s">
        <v>38</v>
      </c>
      <c r="B1" s="53"/>
      <c r="C1" s="53"/>
      <c r="D1" s="53"/>
    </row>
    <row r="2" spans="1:7" s="2" customFormat="1">
      <c r="A2" s="54" t="s">
        <v>35</v>
      </c>
      <c r="B2" s="54"/>
      <c r="C2" s="54"/>
      <c r="D2" s="54"/>
    </row>
    <row r="3" spans="1:7" s="2" customFormat="1" ht="16.5" customHeight="1">
      <c r="A3" s="1" t="s">
        <v>13</v>
      </c>
      <c r="B3" s="1" t="s">
        <v>0</v>
      </c>
      <c r="C3" s="36">
        <f>C4+C5</f>
        <v>9117.84</v>
      </c>
      <c r="D3" s="37"/>
    </row>
    <row r="4" spans="1:7" s="2" customFormat="1" outlineLevel="1">
      <c r="A4" s="1" t="s">
        <v>18</v>
      </c>
      <c r="B4" s="1" t="s">
        <v>0</v>
      </c>
      <c r="C4" s="38">
        <v>8270.94</v>
      </c>
      <c r="D4" s="39"/>
    </row>
    <row r="5" spans="1:7" s="2" customFormat="1" ht="15.75" outlineLevel="1" thickBot="1">
      <c r="A5" s="3" t="s">
        <v>19</v>
      </c>
      <c r="B5" s="3" t="s">
        <v>0</v>
      </c>
      <c r="C5" s="40">
        <v>846.9</v>
      </c>
      <c r="D5" s="39"/>
    </row>
    <row r="6" spans="1:7" s="2" customFormat="1" ht="15.75" thickBot="1">
      <c r="A6" s="55" t="s">
        <v>39</v>
      </c>
      <c r="B6" s="56"/>
      <c r="C6" s="57">
        <v>206237.12</v>
      </c>
      <c r="D6" s="58"/>
    </row>
    <row r="7" spans="1:7" s="2" customFormat="1">
      <c r="A7" s="9" t="s">
        <v>21</v>
      </c>
      <c r="B7" s="9"/>
      <c r="C7" s="63">
        <f>SUM(C8:D10)</f>
        <v>2248988.64</v>
      </c>
      <c r="D7" s="64"/>
    </row>
    <row r="8" spans="1:7" s="2" customFormat="1">
      <c r="A8" s="6" t="s">
        <v>23</v>
      </c>
      <c r="B8" s="6"/>
      <c r="C8" s="61">
        <v>2034651.24</v>
      </c>
      <c r="D8" s="62"/>
    </row>
    <row r="9" spans="1:7" s="2" customFormat="1">
      <c r="A9" s="6" t="s">
        <v>24</v>
      </c>
      <c r="B9" s="6"/>
      <c r="C9" s="61">
        <v>208337.4</v>
      </c>
      <c r="D9" s="62"/>
      <c r="F9" s="5"/>
    </row>
    <row r="10" spans="1:7" s="2" customFormat="1">
      <c r="A10" s="6" t="s">
        <v>26</v>
      </c>
      <c r="B10" s="6"/>
      <c r="C10" s="61">
        <v>6000</v>
      </c>
      <c r="D10" s="62"/>
      <c r="F10" s="5"/>
    </row>
    <row r="11" spans="1:7" s="2" customFormat="1">
      <c r="A11" s="16" t="s">
        <v>22</v>
      </c>
      <c r="B11" s="16"/>
      <c r="C11" s="65">
        <f>C12+C13</f>
        <v>2183544.73</v>
      </c>
      <c r="D11" s="66"/>
    </row>
    <row r="12" spans="1:7" s="2" customFormat="1">
      <c r="A12" s="12" t="s">
        <v>20</v>
      </c>
      <c r="B12" s="12"/>
      <c r="C12" s="59">
        <v>1992727.33</v>
      </c>
      <c r="D12" s="60"/>
    </row>
    <row r="13" spans="1:7" s="2" customFormat="1" ht="15.75" thickBot="1">
      <c r="A13" s="12" t="s">
        <v>25</v>
      </c>
      <c r="B13" s="12"/>
      <c r="C13" s="51">
        <f>C9-17520</f>
        <v>190817.4</v>
      </c>
      <c r="D13" s="52"/>
    </row>
    <row r="14" spans="1:7" s="2" customFormat="1" ht="48" customHeight="1" thickBot="1">
      <c r="A14" s="10" t="s">
        <v>1</v>
      </c>
      <c r="B14" s="11" t="s">
        <v>2</v>
      </c>
      <c r="C14" s="41" t="s">
        <v>3</v>
      </c>
      <c r="D14" s="17" t="s">
        <v>4</v>
      </c>
    </row>
    <row r="15" spans="1:7" s="2" customFormat="1" ht="80.25" customHeight="1">
      <c r="A15" s="18" t="s">
        <v>40</v>
      </c>
      <c r="B15" s="19">
        <f>(1256909.51+1335249.15+1014341.04)/31495.9</f>
        <v>114.5069580485079</v>
      </c>
      <c r="C15" s="42">
        <v>570309.48</v>
      </c>
      <c r="D15" s="15">
        <f>C15/9117.84/12</f>
        <v>5.2123956989813376</v>
      </c>
      <c r="F15" s="4"/>
      <c r="G15" s="4"/>
    </row>
    <row r="16" spans="1:7" s="2" customFormat="1" ht="15.75" customHeight="1">
      <c r="A16" s="20" t="s">
        <v>5</v>
      </c>
      <c r="B16" s="21">
        <f>950000/142488.34</f>
        <v>6.667212208381402</v>
      </c>
      <c r="C16" s="42">
        <v>68089.75</v>
      </c>
      <c r="D16" s="15">
        <f t="shared" ref="D16:D35" si="0">C16/9117.84/12</f>
        <v>0.62231250310746111</v>
      </c>
      <c r="F16" s="4"/>
      <c r="G16" s="4"/>
    </row>
    <row r="17" spans="1:10" s="2" customFormat="1" ht="12.75" customHeight="1">
      <c r="A17" s="20" t="s">
        <v>27</v>
      </c>
      <c r="B17" s="22"/>
      <c r="C17" s="42">
        <v>0</v>
      </c>
      <c r="D17" s="15">
        <f t="shared" si="0"/>
        <v>0</v>
      </c>
      <c r="F17" s="5"/>
      <c r="G17" s="4"/>
    </row>
    <row r="18" spans="1:10" s="2" customFormat="1" ht="16.5" customHeight="1">
      <c r="A18" s="20" t="s">
        <v>6</v>
      </c>
      <c r="B18" s="22"/>
      <c r="C18" s="43">
        <v>97760</v>
      </c>
      <c r="D18" s="15">
        <f t="shared" si="0"/>
        <v>0.89348646901751583</v>
      </c>
    </row>
    <row r="19" spans="1:10" s="2" customFormat="1" ht="21" customHeight="1">
      <c r="A19" s="23" t="s">
        <v>7</v>
      </c>
      <c r="B19" s="14"/>
      <c r="C19" s="42">
        <v>52231.040000000001</v>
      </c>
      <c r="D19" s="15">
        <f t="shared" si="0"/>
        <v>0.47737037134526017</v>
      </c>
      <c r="G19" s="4"/>
    </row>
    <row r="20" spans="1:10" s="2" customFormat="1" ht="18.75" customHeight="1">
      <c r="A20" s="24" t="s">
        <v>28</v>
      </c>
      <c r="B20" s="25"/>
      <c r="C20" s="43">
        <v>17000</v>
      </c>
      <c r="D20" s="15">
        <f t="shared" si="0"/>
        <v>0.15537305619167113</v>
      </c>
      <c r="G20" s="4"/>
    </row>
    <row r="21" spans="1:10" s="2" customFormat="1" ht="17.25" customHeight="1">
      <c r="A21" s="20" t="s">
        <v>16</v>
      </c>
      <c r="B21" s="22"/>
      <c r="C21" s="43">
        <v>18062.5</v>
      </c>
      <c r="D21" s="15">
        <f t="shared" si="0"/>
        <v>0.16508387220365056</v>
      </c>
    </row>
    <row r="22" spans="1:10" s="2" customFormat="1" ht="30.75" customHeight="1">
      <c r="A22" s="20" t="s">
        <v>8</v>
      </c>
      <c r="B22" s="14"/>
      <c r="C22" s="42">
        <v>284352.33</v>
      </c>
      <c r="D22" s="15">
        <f t="shared" si="0"/>
        <v>2.5988641498425067</v>
      </c>
    </row>
    <row r="23" spans="1:10" s="2" customFormat="1" ht="18" customHeight="1">
      <c r="A23" s="20" t="s">
        <v>9</v>
      </c>
      <c r="B23" s="14"/>
      <c r="C23" s="42">
        <v>228345.41</v>
      </c>
      <c r="D23" s="15">
        <f t="shared" si="0"/>
        <v>2.0869837775905991</v>
      </c>
    </row>
    <row r="24" spans="1:10" s="2" customFormat="1" ht="15.75" customHeight="1">
      <c r="A24" s="20" t="s">
        <v>29</v>
      </c>
      <c r="B24" s="22"/>
      <c r="C24" s="43">
        <v>108996</v>
      </c>
      <c r="D24" s="15">
        <f t="shared" si="0"/>
        <v>0.99617891956866977</v>
      </c>
    </row>
    <row r="25" spans="1:10" s="7" customFormat="1" ht="18.75" customHeight="1">
      <c r="A25" s="20" t="s">
        <v>10</v>
      </c>
      <c r="B25" s="22"/>
      <c r="C25" s="43">
        <v>22362.01</v>
      </c>
      <c r="D25" s="15">
        <f t="shared" si="0"/>
        <v>0.20437963742874773</v>
      </c>
      <c r="G25" s="8"/>
    </row>
    <row r="26" spans="1:10" s="2" customFormat="1" ht="15.75" customHeight="1">
      <c r="A26" s="20" t="s">
        <v>11</v>
      </c>
      <c r="B26" s="22"/>
      <c r="C26" s="43">
        <v>2278</v>
      </c>
      <c r="D26" s="15">
        <f t="shared" si="0"/>
        <v>2.0819989529683929E-2</v>
      </c>
    </row>
    <row r="27" spans="1:10" s="2" customFormat="1">
      <c r="A27" s="34" t="s">
        <v>36</v>
      </c>
      <c r="B27" s="22"/>
      <c r="C27" s="44">
        <v>10493.06</v>
      </c>
      <c r="D27" s="15">
        <f t="shared" si="0"/>
        <v>9.590228241191627E-2</v>
      </c>
      <c r="G27" s="4"/>
    </row>
    <row r="28" spans="1:10" s="2" customFormat="1">
      <c r="A28" s="26" t="s">
        <v>12</v>
      </c>
      <c r="B28" s="22"/>
      <c r="C28" s="44">
        <v>231327.89</v>
      </c>
      <c r="D28" s="15">
        <f t="shared" si="0"/>
        <v>2.114242426568866</v>
      </c>
      <c r="E28" s="2" t="s">
        <v>17</v>
      </c>
    </row>
    <row r="29" spans="1:10" ht="54">
      <c r="A29" s="26" t="s">
        <v>37</v>
      </c>
      <c r="B29" s="22"/>
      <c r="C29" s="44">
        <v>438989.76</v>
      </c>
      <c r="D29" s="15">
        <f t="shared" si="0"/>
        <v>4.0121870969440137</v>
      </c>
      <c r="E29" s="2"/>
      <c r="F29" s="2"/>
      <c r="G29" s="2"/>
      <c r="H29" s="2"/>
      <c r="I29" s="2"/>
      <c r="J29" s="2"/>
    </row>
    <row r="30" spans="1:10" ht="15.75">
      <c r="A30" s="13" t="s">
        <v>30</v>
      </c>
      <c r="B30" s="14"/>
      <c r="C30" s="45">
        <v>42819.26</v>
      </c>
      <c r="D30" s="15">
        <f t="shared" si="0"/>
        <v>0.39135054647445738</v>
      </c>
      <c r="E30" s="2"/>
      <c r="F30" s="2"/>
      <c r="G30" s="4"/>
      <c r="H30" s="2"/>
      <c r="I30" s="2"/>
      <c r="J30" s="2"/>
    </row>
    <row r="31" spans="1:10" ht="15.75">
      <c r="A31" s="13" t="s">
        <v>31</v>
      </c>
      <c r="B31" s="14"/>
      <c r="C31" s="45">
        <v>116454.39999999999</v>
      </c>
      <c r="D31" s="15">
        <f t="shared" si="0"/>
        <v>1.0643456491157262</v>
      </c>
      <c r="E31" s="2"/>
      <c r="F31" s="2"/>
      <c r="G31" s="2"/>
      <c r="H31" s="2"/>
      <c r="I31" s="2"/>
      <c r="J31" s="2"/>
    </row>
    <row r="32" spans="1:10" ht="15.75">
      <c r="A32" s="13" t="s">
        <v>32</v>
      </c>
      <c r="B32" s="14"/>
      <c r="C32" s="45">
        <v>42468.53</v>
      </c>
      <c r="D32" s="15">
        <f t="shared" si="0"/>
        <v>0.38814501753339242</v>
      </c>
      <c r="E32" s="2"/>
      <c r="F32" s="2"/>
      <c r="G32" s="2"/>
      <c r="H32" s="2"/>
      <c r="I32" s="2"/>
      <c r="J32" s="2"/>
    </row>
    <row r="33" spans="1:10" s="2" customFormat="1" ht="15.75">
      <c r="A33" s="13" t="s">
        <v>34</v>
      </c>
      <c r="B33" s="14"/>
      <c r="C33" s="45">
        <v>2380</v>
      </c>
      <c r="D33" s="15">
        <f t="shared" si="0"/>
        <v>2.1752227866833954E-2</v>
      </c>
    </row>
    <row r="34" spans="1:10">
      <c r="A34" s="27" t="s">
        <v>14</v>
      </c>
      <c r="B34" s="28">
        <f>(62185.74+38994.76)/142488.34</f>
        <v>0.71009669984224677</v>
      </c>
      <c r="C34" s="46">
        <v>99256.47</v>
      </c>
      <c r="D34" s="15">
        <f t="shared" si="0"/>
        <v>0.9071635935704071</v>
      </c>
      <c r="E34" s="2"/>
      <c r="F34" s="2"/>
      <c r="G34" s="2"/>
      <c r="H34" s="2"/>
      <c r="I34" s="2"/>
      <c r="J34" s="2"/>
    </row>
    <row r="35" spans="1:10" ht="15.75" thickBot="1">
      <c r="A35" s="27" t="s">
        <v>15</v>
      </c>
      <c r="B35" s="14"/>
      <c r="C35" s="46">
        <v>129249.53</v>
      </c>
      <c r="D35" s="15">
        <f t="shared" si="0"/>
        <v>1.1812879110257108</v>
      </c>
      <c r="E35" s="2"/>
      <c r="F35" s="2"/>
      <c r="G35" s="2"/>
      <c r="H35" s="2"/>
      <c r="I35" s="2"/>
      <c r="J35" s="2"/>
    </row>
    <row r="36" spans="1:10">
      <c r="A36" s="29" t="s">
        <v>13</v>
      </c>
      <c r="B36" s="30"/>
      <c r="C36" s="47">
        <f>SUM(C15:C35)</f>
        <v>2583225.42</v>
      </c>
      <c r="D36" s="31">
        <f>SUM(D15:D35)</f>
        <v>23.609625196318426</v>
      </c>
      <c r="E36" s="2"/>
      <c r="F36" s="2"/>
      <c r="G36" s="2"/>
      <c r="H36" s="2"/>
      <c r="I36" s="2"/>
      <c r="J36" s="2"/>
    </row>
    <row r="37" spans="1:10" ht="23.25" customHeight="1">
      <c r="A37" s="32" t="s">
        <v>33</v>
      </c>
      <c r="B37" s="32"/>
      <c r="C37" s="48">
        <f>C6-C11+C36</f>
        <v>605917.81000000006</v>
      </c>
      <c r="D37" s="33"/>
      <c r="E37" s="2"/>
      <c r="F37" s="2"/>
      <c r="G37" s="2"/>
      <c r="H37" s="2"/>
      <c r="I37" s="2"/>
      <c r="J37" s="2"/>
    </row>
    <row r="39" spans="1:10">
      <c r="C39" s="49"/>
      <c r="D39" s="35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2021-04-22T09:35:03Z</dcterms:modified>
</cp:coreProperties>
</file>